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900" activeTab="0"/>
  </bookViews>
  <sheets>
    <sheet name="česky" sheetId="1" r:id="rId1"/>
    <sheet name="English" sheetId="2" r:id="rId2"/>
    <sheet name="data" sheetId="3" state="veryHidden" r:id="rId3"/>
  </sheets>
  <definedNames>
    <definedName name="Body" localSheetId="1">'English'!$C$15:$C$24</definedName>
    <definedName name="Body">'česky'!$C$15:$C$24</definedName>
    <definedName name="nazevCZ">'data'!$A$1:$A$5</definedName>
    <definedName name="nazevEN">'data'!$B$1:$B$5</definedName>
    <definedName name="_xlnm.Print_Area" localSheetId="0">'česky'!$A$1:$D$38</definedName>
    <definedName name="_xlnm.Print_Area" localSheetId="1">'English'!$A$1:$D$38</definedName>
  </definedNames>
  <calcPr fullCalcOnLoad="1"/>
</workbook>
</file>

<file path=xl/sharedStrings.xml><?xml version="1.0" encoding="utf-8"?>
<sst xmlns="http://schemas.openxmlformats.org/spreadsheetml/2006/main" count="92" uniqueCount="80">
  <si>
    <t>Výsledná známka</t>
  </si>
  <si>
    <t>vynikající</t>
  </si>
  <si>
    <t>výborně (1)</t>
  </si>
  <si>
    <t>velmi dobře (2)</t>
  </si>
  <si>
    <t>dobře (3)</t>
  </si>
  <si>
    <t>nevyhověl/a (4)</t>
  </si>
  <si>
    <t>100-90</t>
  </si>
  <si>
    <t>89-75</t>
  </si>
  <si>
    <t>60-74</t>
  </si>
  <si>
    <t>&lt;59</t>
  </si>
  <si>
    <t>1. Vymezení cíle a jeho naplnění</t>
  </si>
  <si>
    <t>6. Logická stavba a členění práce</t>
  </si>
  <si>
    <t>7. Jazyková a terminologická úroveň</t>
  </si>
  <si>
    <t>Přidělené body</t>
  </si>
  <si>
    <t>10. Využitelnost výsledků práce v praxi/teorii</t>
  </si>
  <si>
    <t>Vysoká škola ekonomická v Praze</t>
  </si>
  <si>
    <t>Fakulta podnikohospodářská</t>
  </si>
  <si>
    <t>Kritéria hodnocení (každé max 10 bodů)</t>
  </si>
  <si>
    <t>8. Formální úprava a náležitosti práce, rozsah</t>
  </si>
  <si>
    <t>4. Hloubka a správnost provedené analýzy (ve vztahu k cílům)</t>
  </si>
  <si>
    <t>Vysvětlivky:</t>
  </si>
  <si>
    <t>Body</t>
  </si>
  <si>
    <t>Naplnění kritéria</t>
  </si>
  <si>
    <t>Posudek vedoucího bakalářské práce</t>
  </si>
  <si>
    <t>Celkové bodové  hodnocení (max 100 bodů)</t>
  </si>
  <si>
    <t>podprůměrné</t>
  </si>
  <si>
    <t>3-5</t>
  </si>
  <si>
    <t>průměrné/dobré</t>
  </si>
  <si>
    <t>6-8</t>
  </si>
  <si>
    <t>9-10</t>
  </si>
  <si>
    <t>2. Adekvátnost použitých metod, způsob jejich použití</t>
  </si>
  <si>
    <t>3. Náročnost tématu na získávání dalších znalostí či dovedností</t>
  </si>
  <si>
    <t>5. Práce s informačními zdroji a jejich citace</t>
  </si>
  <si>
    <t>9. Vlastní přínos k řešené problematice</t>
  </si>
  <si>
    <t>Posudek oponenta bakalářské práce</t>
  </si>
  <si>
    <t>Posudek vedoucího diplomové práce</t>
  </si>
  <si>
    <t>Posudek oponenta diplomové práce</t>
  </si>
  <si>
    <t>Vyberte typ posudku</t>
  </si>
  <si>
    <t>Celkové zhodnocení práce a otázky k obhajobě:</t>
  </si>
  <si>
    <t>Celkové hodnocení</t>
  </si>
  <si>
    <t xml:space="preserve">Po vyplnění posudku jej uložte do formátu PDF a vložte do ISISu. </t>
  </si>
  <si>
    <t>University of Economics, Prague</t>
  </si>
  <si>
    <t>Faculty of Business Administration</t>
  </si>
  <si>
    <t>Points awarded</t>
  </si>
  <si>
    <t>Points</t>
  </si>
  <si>
    <t>Select the type of evaluation</t>
  </si>
  <si>
    <t>Explanatory notes:</t>
  </si>
  <si>
    <t>Excellent (1)</t>
  </si>
  <si>
    <t>Very good (2)</t>
  </si>
  <si>
    <t>Good (3)</t>
  </si>
  <si>
    <t>Final Grading</t>
  </si>
  <si>
    <t>Failed (4)</t>
  </si>
  <si>
    <t>2. Demands on the acquisition of additional knowledge or skills</t>
  </si>
  <si>
    <t>3. Adequacy and the way of the methods used</t>
  </si>
  <si>
    <t>5. Making use of literature/other resources, citing</t>
  </si>
  <si>
    <t>6. The thesis is a well-organised logical whole</t>
  </si>
  <si>
    <t>7. Linguistic and terminological level</t>
  </si>
  <si>
    <t>8. Formal layout and requirements, extent</t>
  </si>
  <si>
    <t>9. Originality, i.e. it is produced by the student</t>
  </si>
  <si>
    <t>10. Practical/theoretical relevance/applicability</t>
  </si>
  <si>
    <t>Total score in points (max 100)</t>
  </si>
  <si>
    <t>Final grading</t>
  </si>
  <si>
    <t>Criteria evaluation</t>
  </si>
  <si>
    <t>Below average</t>
  </si>
  <si>
    <t>Acceptable / Average</t>
  </si>
  <si>
    <t>Outstanding</t>
  </si>
  <si>
    <t>After completing all fields, print the report to PDF file.</t>
  </si>
  <si>
    <t>1. The objectives of the thesis are evident and accomplished</t>
  </si>
  <si>
    <t>4. Depth and relevance of the analysis in relation to objectives</t>
  </si>
  <si>
    <t>Bachelor's thesis evaluation by the supervisor</t>
  </si>
  <si>
    <t>Master's thesis evaluation by the supervisor</t>
  </si>
  <si>
    <t>0-2</t>
  </si>
  <si>
    <t>Insufficient*</t>
  </si>
  <si>
    <t>* if at least one criteria is awarded "Insufficient", the final mark is "Failed (4)"</t>
  </si>
  <si>
    <t>nevyhovující*</t>
  </si>
  <si>
    <t>* pokud je alespoň jedno z kritérií hodnoceno jako "nevyhovující", je výsledná známka "nevyhověl/a (4)"</t>
  </si>
  <si>
    <t>Bachelor's thesis evaluation by the opponent</t>
  </si>
  <si>
    <t>Master's thesis evaluation by the opponent</t>
  </si>
  <si>
    <t>Criteria (max. 10 points per category)</t>
  </si>
  <si>
    <t>Overall evaluation and questions to be answered in the course of the defense: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</si>
</sst>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9]mmmm\ d\,\ yy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sz val="12"/>
      <color indexed="8"/>
      <name val="Times New Roman"/>
      <family val="1"/>
    </font>
    <font>
      <sz val="8"/>
      <color indexed="8"/>
      <name val="Cambria"/>
      <family val="1"/>
    </font>
    <font>
      <b/>
      <sz val="18"/>
      <color indexed="8"/>
      <name val="Cambria"/>
      <family val="1"/>
    </font>
    <font>
      <sz val="16"/>
      <color indexed="8"/>
      <name val="Cambria"/>
      <family val="1"/>
    </font>
    <font>
      <sz val="12"/>
      <color indexed="8"/>
      <name val="Cambria"/>
      <family val="1"/>
    </font>
    <font>
      <b/>
      <i/>
      <sz val="16"/>
      <color indexed="8"/>
      <name val="Cambria"/>
      <family val="1"/>
    </font>
    <font>
      <sz val="11"/>
      <color indexed="55"/>
      <name val="Cambria"/>
      <family val="1"/>
    </font>
    <font>
      <b/>
      <sz val="11"/>
      <color indexed="55"/>
      <name val="Cambria"/>
      <family val="1"/>
    </font>
    <font>
      <sz val="12"/>
      <color indexed="55"/>
      <name val="Cambria"/>
      <family val="1"/>
    </font>
    <font>
      <b/>
      <sz val="11"/>
      <color indexed="10"/>
      <name val="Cambria"/>
      <family val="1"/>
    </font>
    <font>
      <i/>
      <sz val="11"/>
      <color indexed="8"/>
      <name val="Cambria"/>
      <family val="1"/>
    </font>
    <font>
      <sz val="9"/>
      <color indexed="55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sz val="12"/>
      <color theme="1"/>
      <name val="Times New Roman"/>
      <family val="1"/>
    </font>
    <font>
      <sz val="8"/>
      <color theme="1"/>
      <name val="Cambria"/>
      <family val="1"/>
    </font>
    <font>
      <b/>
      <sz val="18"/>
      <color theme="1"/>
      <name val="Cambria"/>
      <family val="1"/>
    </font>
    <font>
      <sz val="16"/>
      <color theme="1"/>
      <name val="Cambria"/>
      <family val="1"/>
    </font>
    <font>
      <sz val="12"/>
      <color theme="1"/>
      <name val="Cambria"/>
      <family val="1"/>
    </font>
    <font>
      <b/>
      <i/>
      <sz val="16"/>
      <color theme="1"/>
      <name val="Cambria"/>
      <family val="1"/>
    </font>
    <font>
      <sz val="11"/>
      <color theme="0" tint="-0.3499799966812134"/>
      <name val="Cambria"/>
      <family val="1"/>
    </font>
    <font>
      <b/>
      <sz val="11"/>
      <color theme="0" tint="-0.3499799966812134"/>
      <name val="Cambria"/>
      <family val="1"/>
    </font>
    <font>
      <sz val="12"/>
      <color theme="0" tint="-0.3499799966812134"/>
      <name val="Cambria"/>
      <family val="1"/>
    </font>
    <font>
      <b/>
      <sz val="11"/>
      <color rgb="FFFF0000"/>
      <name val="Cambria"/>
      <family val="1"/>
    </font>
    <font>
      <i/>
      <sz val="11"/>
      <color theme="1"/>
      <name val="Cambria"/>
      <family val="1"/>
    </font>
    <font>
      <sz val="9"/>
      <color theme="0" tint="-0.3499799966812134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wrapText="1"/>
    </xf>
    <xf numFmtId="0" fontId="54" fillId="0" borderId="11" xfId="0" applyFont="1" applyBorder="1" applyAlignment="1">
      <alignment horizontal="center"/>
    </xf>
    <xf numFmtId="0" fontId="55" fillId="33" borderId="12" xfId="0" applyFont="1" applyFill="1" applyBorder="1" applyAlignment="1">
      <alignment wrapText="1"/>
    </xf>
    <xf numFmtId="0" fontId="56" fillId="33" borderId="13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 horizontal="left" vertical="top" wrapText="1" shrinkToFit="1"/>
    </xf>
    <xf numFmtId="14" fontId="52" fillId="0" borderId="14" xfId="0" applyNumberFormat="1" applyFont="1" applyBorder="1" applyAlignment="1">
      <alignment horizontal="left"/>
    </xf>
    <xf numFmtId="0" fontId="58" fillId="0" borderId="0" xfId="0" applyFont="1" applyAlignment="1">
      <alignment horizontal="center"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 wrapText="1" shrinkToFit="1"/>
    </xf>
    <xf numFmtId="0" fontId="53" fillId="0" borderId="15" xfId="0" applyFont="1" applyBorder="1" applyAlignment="1">
      <alignment horizontal="left" vertical="center" wrapText="1"/>
    </xf>
    <xf numFmtId="16" fontId="53" fillId="0" borderId="16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0" fontId="61" fillId="0" borderId="11" xfId="0" applyFont="1" applyBorder="1" applyAlignment="1" applyProtection="1">
      <alignment horizontal="center" wrapText="1"/>
      <protection locked="0"/>
    </xf>
    <xf numFmtId="0" fontId="61" fillId="0" borderId="17" xfId="0" applyFont="1" applyBorder="1" applyAlignment="1">
      <alignment wrapText="1"/>
    </xf>
    <xf numFmtId="0" fontId="61" fillId="0" borderId="18" xfId="0" applyFont="1" applyBorder="1" applyAlignment="1" applyProtection="1">
      <alignment horizontal="center" wrapText="1"/>
      <protection locked="0"/>
    </xf>
    <xf numFmtId="0" fontId="61" fillId="0" borderId="12" xfId="0" applyFont="1" applyBorder="1" applyAlignment="1">
      <alignment wrapText="1"/>
    </xf>
    <xf numFmtId="164" fontId="52" fillId="0" borderId="0" xfId="0" applyNumberFormat="1" applyFont="1" applyAlignment="1">
      <alignment horizontal="left"/>
    </xf>
    <xf numFmtId="0" fontId="62" fillId="0" borderId="0" xfId="0" applyFont="1" applyAlignment="1" applyProtection="1">
      <alignment horizontal="right" vertical="top"/>
      <protection hidden="1" locked="0"/>
    </xf>
    <xf numFmtId="0" fontId="63" fillId="0" borderId="0" xfId="0" applyFont="1" applyAlignment="1">
      <alignment/>
    </xf>
    <xf numFmtId="0" fontId="64" fillId="0" borderId="19" xfId="0" applyFont="1" applyBorder="1" applyAlignment="1">
      <alignment/>
    </xf>
    <xf numFmtId="0" fontId="64" fillId="0" borderId="20" xfId="0" applyFont="1" applyBorder="1" applyAlignment="1">
      <alignment/>
    </xf>
    <xf numFmtId="16" fontId="63" fillId="0" borderId="21" xfId="0" applyNumberFormat="1" applyFont="1" applyBorder="1" applyAlignment="1">
      <alignment/>
    </xf>
    <xf numFmtId="49" fontId="63" fillId="0" borderId="22" xfId="0" applyNumberFormat="1" applyFont="1" applyBorder="1" applyAlignment="1">
      <alignment/>
    </xf>
    <xf numFmtId="0" fontId="65" fillId="0" borderId="21" xfId="0" applyFont="1" applyFill="1" applyBorder="1" applyAlignment="1">
      <alignment wrapText="1"/>
    </xf>
    <xf numFmtId="0" fontId="63" fillId="0" borderId="23" xfId="0" applyFont="1" applyBorder="1" applyAlignment="1">
      <alignment/>
    </xf>
    <xf numFmtId="49" fontId="63" fillId="0" borderId="24" xfId="0" applyNumberFormat="1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24" xfId="0" applyFont="1" applyBorder="1" applyAlignment="1">
      <alignment/>
    </xf>
    <xf numFmtId="0" fontId="66" fillId="0" borderId="0" xfId="0" applyFont="1" applyAlignment="1">
      <alignment vertical="top" wrapText="1"/>
    </xf>
    <xf numFmtId="165" fontId="52" fillId="0" borderId="0" xfId="0" applyNumberFormat="1" applyFont="1" applyAlignment="1">
      <alignment horizontal="left"/>
    </xf>
    <xf numFmtId="0" fontId="61" fillId="0" borderId="25" xfId="0" applyFont="1" applyBorder="1" applyAlignment="1">
      <alignment wrapText="1"/>
    </xf>
    <xf numFmtId="0" fontId="61" fillId="0" borderId="26" xfId="0" applyFont="1" applyBorder="1" applyAlignment="1">
      <alignment wrapText="1"/>
    </xf>
    <xf numFmtId="0" fontId="61" fillId="0" borderId="27" xfId="0" applyFont="1" applyBorder="1" applyAlignment="1">
      <alignment wrapText="1"/>
    </xf>
    <xf numFmtId="0" fontId="63" fillId="0" borderId="0" xfId="0" applyFont="1" applyAlignment="1">
      <alignment horizontal="left" vertical="top" wrapText="1"/>
    </xf>
    <xf numFmtId="0" fontId="67" fillId="0" borderId="28" xfId="0" applyFont="1" applyBorder="1" applyAlignment="1">
      <alignment horizontal="right"/>
    </xf>
    <xf numFmtId="0" fontId="64" fillId="0" borderId="0" xfId="0" applyFont="1" applyBorder="1" applyAlignment="1">
      <alignment horizontal="center"/>
    </xf>
    <xf numFmtId="0" fontId="52" fillId="0" borderId="19" xfId="0" applyFont="1" applyBorder="1" applyAlignment="1" applyProtection="1">
      <alignment horizontal="left" vertical="top" wrapText="1" shrinkToFit="1"/>
      <protection locked="0"/>
    </xf>
    <xf numFmtId="0" fontId="0" fillId="0" borderId="20" xfId="0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 horizontal="left" vertical="center" wrapText="1" shrinkToFit="1"/>
      <protection locked="0"/>
    </xf>
    <xf numFmtId="0" fontId="52" fillId="0" borderId="20" xfId="0" applyFont="1" applyBorder="1" applyAlignment="1" applyProtection="1">
      <alignment horizontal="left" vertical="center" wrapText="1" shrinkToFit="1"/>
      <protection locked="0"/>
    </xf>
    <xf numFmtId="0" fontId="52" fillId="0" borderId="19" xfId="0" applyFont="1" applyBorder="1" applyAlignment="1" applyProtection="1">
      <alignment horizontal="left" vertical="center"/>
      <protection locked="0"/>
    </xf>
    <xf numFmtId="0" fontId="52" fillId="0" borderId="20" xfId="0" applyFont="1" applyBorder="1" applyAlignment="1" applyProtection="1">
      <alignment horizontal="left" vertical="center"/>
      <protection locked="0"/>
    </xf>
    <xf numFmtId="0" fontId="52" fillId="0" borderId="19" xfId="0" applyFont="1" applyBorder="1" applyAlignment="1" applyProtection="1">
      <alignment horizontal="left" vertical="center" shrinkToFit="1"/>
      <protection locked="0"/>
    </xf>
    <xf numFmtId="0" fontId="52" fillId="0" borderId="20" xfId="0" applyFont="1" applyBorder="1" applyAlignment="1" applyProtection="1">
      <alignment horizontal="left" vertical="center" shrinkToFit="1"/>
      <protection locked="0"/>
    </xf>
    <xf numFmtId="3" fontId="52" fillId="0" borderId="19" xfId="0" applyNumberFormat="1" applyFont="1" applyBorder="1" applyAlignment="1" applyProtection="1">
      <alignment horizontal="left" vertical="top" wrapText="1" shrinkToFit="1"/>
      <protection locked="0"/>
    </xf>
    <xf numFmtId="0" fontId="52" fillId="0" borderId="20" xfId="0" applyFont="1" applyBorder="1" applyAlignment="1" applyProtection="1">
      <alignment horizontal="left" vertical="top" wrapText="1" shrinkToFit="1"/>
      <protection locked="0"/>
    </xf>
    <xf numFmtId="0" fontId="54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68" fillId="0" borderId="28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209550</xdr:rowOff>
    </xdr:from>
    <xdr:to>
      <xdr:col>2</xdr:col>
      <xdr:colOff>1685925</xdr:colOff>
      <xdr:row>4</xdr:row>
      <xdr:rowOff>161925</xdr:rowOff>
    </xdr:to>
    <xdr:pic>
      <xdr:nvPicPr>
        <xdr:cNvPr id="1" name="Obrázek 4" descr="Logo kulaté černobíl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0955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209550</xdr:rowOff>
    </xdr:from>
    <xdr:to>
      <xdr:col>2</xdr:col>
      <xdr:colOff>1685925</xdr:colOff>
      <xdr:row>4</xdr:row>
      <xdr:rowOff>161925</xdr:rowOff>
    </xdr:to>
    <xdr:pic>
      <xdr:nvPicPr>
        <xdr:cNvPr id="1" name="Obrázek 4" descr="Logo kulaté černobíl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0955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showGridLines="0" showRowColHeaders="0" tabSelected="1" zoomScalePageLayoutView="0" workbookViewId="0" topLeftCell="A1">
      <selection activeCell="B5" sqref="B5"/>
    </sheetView>
  </sheetViews>
  <sheetFormatPr defaultColWidth="0" defaultRowHeight="18.75" customHeight="1" zeroHeight="1"/>
  <cols>
    <col min="1" max="1" width="3.8515625" style="1" customWidth="1"/>
    <col min="2" max="2" width="77.00390625" style="1" customWidth="1"/>
    <col min="3" max="3" width="27.8515625" style="1" customWidth="1"/>
    <col min="4" max="4" width="3.421875" style="1" customWidth="1"/>
    <col min="5" max="5" width="26.57421875" style="26" customWidth="1"/>
    <col min="6" max="6" width="8.8515625" style="26" customWidth="1"/>
    <col min="7" max="7" width="0.13671875" style="26" customWidth="1"/>
    <col min="8" max="19" width="0" style="26" hidden="1" customWidth="1"/>
    <col min="20" max="16384" width="9.140625" style="1" hidden="1" customWidth="1"/>
  </cols>
  <sheetData>
    <row r="1" ht="18.75" customHeight="1"/>
    <row r="2" spans="2:3" ht="18.75" customHeight="1">
      <c r="B2" s="11" t="s">
        <v>15</v>
      </c>
      <c r="C2" s="7"/>
    </row>
    <row r="3" spans="2:3" ht="18.75" customHeight="1">
      <c r="B3" s="12" t="s">
        <v>16</v>
      </c>
      <c r="C3" s="7"/>
    </row>
    <row r="4" spans="2:3" ht="18" customHeight="1">
      <c r="B4" s="6"/>
      <c r="C4" s="7"/>
    </row>
    <row r="5" spans="2:3" ht="29.25" customHeight="1">
      <c r="B5" s="25" t="s">
        <v>37</v>
      </c>
      <c r="C5" s="7"/>
    </row>
    <row r="6" ht="15" customHeight="1">
      <c r="B6" s="14">
        <f>IF(B5="Vyberte typ posudku","",IF(OR(B5="Posudek vedoucího bakalářské práce",B5="Posudek oponenta bakalářské práce"),"Název bakalářské práce:","Název diplomové práce:"))</f>
      </c>
    </row>
    <row r="7" spans="2:3" ht="32.25" customHeight="1">
      <c r="B7" s="45"/>
      <c r="C7" s="46"/>
    </row>
    <row r="8" ht="21.75" customHeight="1">
      <c r="B8" s="15">
        <f>IF(B5="Vyberte typ posudku","",IF(OR(B5="Posudek vedoucího bakalářské práce",B5="Posudek oponenta bakalářské práce"),"Autor bakalářské práce: ","Autor diplomové práce:"))</f>
      </c>
    </row>
    <row r="9" spans="2:3" ht="18.75" customHeight="1">
      <c r="B9" s="47"/>
      <c r="C9" s="48"/>
    </row>
    <row r="10" spans="2:3" ht="27" customHeight="1">
      <c r="B10" s="16">
        <f>IF(B5="Vyberte typ posudku","",IF(OR(B5="Posudek vedoucího bakalářské práce",B5="Posudek oponenta bakalářské práce"),"Cíl bakalářské práce: ","Cíl diplomové práce:"))</f>
      </c>
      <c r="C10" s="8"/>
    </row>
    <row r="11" spans="2:3" ht="58.5" customHeight="1">
      <c r="B11" s="45"/>
      <c r="C11" s="54"/>
    </row>
    <row r="12" ht="13.5" customHeight="1" thickBot="1">
      <c r="B12" s="6"/>
    </row>
    <row r="13" spans="2:6" ht="18.75" customHeight="1">
      <c r="B13" s="55">
        <f>IF(B5="Vyberte typ posudku","",IF(OR(B5="Posudek vedoucího bakalářské práce",B5="Posudek oponenta bakalářské práce"),"H O D N O C E N Í  B A K A L Á Ř S K É  P R Á C E","H O D N O C E N Í  D I P L O M O V É  P R Á C E"))</f>
      </c>
      <c r="C13" s="56"/>
      <c r="E13" s="44" t="s">
        <v>20</v>
      </c>
      <c r="F13" s="44"/>
    </row>
    <row r="14" spans="2:6" ht="18.75" customHeight="1" thickBot="1">
      <c r="B14" s="17" t="s">
        <v>17</v>
      </c>
      <c r="C14" s="18" t="s">
        <v>13</v>
      </c>
      <c r="E14" s="27" t="s">
        <v>22</v>
      </c>
      <c r="F14" s="28" t="s">
        <v>21</v>
      </c>
    </row>
    <row r="15" spans="2:6" ht="18.75" customHeight="1">
      <c r="B15" s="19" t="s">
        <v>10</v>
      </c>
      <c r="C15" s="20"/>
      <c r="E15" s="29" t="s">
        <v>74</v>
      </c>
      <c r="F15" s="30" t="s">
        <v>71</v>
      </c>
    </row>
    <row r="16" spans="2:6" ht="18.75" customHeight="1">
      <c r="B16" s="21" t="s">
        <v>30</v>
      </c>
      <c r="C16" s="22"/>
      <c r="E16" s="31" t="s">
        <v>25</v>
      </c>
      <c r="F16" s="30" t="s">
        <v>26</v>
      </c>
    </row>
    <row r="17" spans="2:6" ht="18.75" customHeight="1">
      <c r="B17" s="21" t="s">
        <v>31</v>
      </c>
      <c r="C17" s="22"/>
      <c r="E17" s="31" t="s">
        <v>27</v>
      </c>
      <c r="F17" s="30" t="s">
        <v>28</v>
      </c>
    </row>
    <row r="18" spans="2:6" ht="18.75" customHeight="1">
      <c r="B18" s="21" t="s">
        <v>19</v>
      </c>
      <c r="C18" s="22"/>
      <c r="E18" s="32" t="s">
        <v>1</v>
      </c>
      <c r="F18" s="33" t="s">
        <v>29</v>
      </c>
    </row>
    <row r="19" spans="2:6" ht="18.75" customHeight="1">
      <c r="B19" s="21" t="s">
        <v>32</v>
      </c>
      <c r="C19" s="22"/>
      <c r="E19" s="57" t="s">
        <v>75</v>
      </c>
      <c r="F19" s="57"/>
    </row>
    <row r="20" spans="2:6" ht="18.75" customHeight="1">
      <c r="B20" s="21" t="s">
        <v>11</v>
      </c>
      <c r="C20" s="22"/>
      <c r="E20" s="58"/>
      <c r="F20" s="58"/>
    </row>
    <row r="21" spans="2:6" ht="18.75" customHeight="1">
      <c r="B21" s="21" t="s">
        <v>12</v>
      </c>
      <c r="C21" s="22"/>
      <c r="E21" s="27" t="s">
        <v>39</v>
      </c>
      <c r="F21" s="28" t="s">
        <v>21</v>
      </c>
    </row>
    <row r="22" spans="2:6" ht="18.75" customHeight="1">
      <c r="B22" s="21" t="s">
        <v>18</v>
      </c>
      <c r="C22" s="22"/>
      <c r="E22" s="34" t="s">
        <v>2</v>
      </c>
      <c r="F22" s="35" t="s">
        <v>6</v>
      </c>
    </row>
    <row r="23" spans="2:6" ht="18.75" customHeight="1">
      <c r="B23" s="21" t="s">
        <v>33</v>
      </c>
      <c r="C23" s="22"/>
      <c r="E23" s="34" t="s">
        <v>3</v>
      </c>
      <c r="F23" s="35" t="s">
        <v>7</v>
      </c>
    </row>
    <row r="24" spans="2:6" ht="18.75" customHeight="1" thickBot="1">
      <c r="B24" s="23" t="s">
        <v>14</v>
      </c>
      <c r="C24" s="22"/>
      <c r="E24" s="34" t="s">
        <v>4</v>
      </c>
      <c r="F24" s="35" t="s">
        <v>8</v>
      </c>
    </row>
    <row r="25" spans="2:6" ht="18.75" customHeight="1">
      <c r="B25" s="2" t="s">
        <v>24</v>
      </c>
      <c r="C25" s="3">
        <f>SUM(Body)</f>
        <v>0</v>
      </c>
      <c r="E25" s="32" t="s">
        <v>5</v>
      </c>
      <c r="F25" s="36" t="s">
        <v>9</v>
      </c>
    </row>
    <row r="26" spans="2:3" ht="18.75" customHeight="1" thickBot="1">
      <c r="B26" s="4" t="s">
        <v>0</v>
      </c>
      <c r="C26" s="5">
        <f>IF(AND(C15&lt;&gt;"",C16&lt;&gt;"",C17&lt;&gt;"",C18&lt;&gt;"",C19&lt;&gt;"",C20&lt;&gt;"",C21&lt;&gt;"",C22&lt;&gt;"",C23&lt;&gt;"",C24&lt;&gt;""),IF(OR(COUNTIF(Body,0)&gt;0,COUNTIF(Body,1)&gt;0,COUNTIF(Body,2)&gt;0),E25,IF(C25&gt;=90,E22,IF(C25&gt;=75,E23,IF(C25&gt;=60,E24,E25)))),"")</f>
      </c>
    </row>
    <row r="27" ht="9.75" customHeight="1"/>
    <row r="28" ht="18.75" customHeight="1">
      <c r="B28" s="13" t="s">
        <v>38</v>
      </c>
    </row>
    <row r="29" spans="2:5" ht="289.5" customHeight="1">
      <c r="B29" s="53"/>
      <c r="C29" s="54"/>
      <c r="E29" s="37" t="str">
        <f>"Komentář hodnocení by měl mít 150 až 200 slov. Orientační počet slov: "&amp;IF(B29="",0,(LEN(TRIM(B29))-LEN(SUBSTITUTE(TRIM(B29)," ",""))+1))</f>
        <v>Komentář hodnocení by měl mít 150 až 200 slov. Orientační počet slov: 0</v>
      </c>
    </row>
    <row r="30" ht="14.25" customHeight="1"/>
    <row r="31" ht="12.75" customHeight="1">
      <c r="B31" s="13">
        <f>IF(B5="Vyberte typ posudku","",IF(B5="Posudek vedoucího bakalářské práce","Jméno vedoucího bakalářské práce:",IF(B5="Posudek oponenta bakalářské práce","Jméno oponenta bakalářské práce:",IF(B5="Posudek vedoucího diplomové práce","Jméno vedoucího diplomové práce:",IF(B5="Posudek oponenta diplomové práce","Jméno oponenta diplomové práce:")))))</f>
      </c>
    </row>
    <row r="32" spans="2:3" ht="21" customHeight="1">
      <c r="B32" s="49"/>
      <c r="C32" s="50"/>
    </row>
    <row r="33" spans="2:6" ht="25.5" customHeight="1">
      <c r="B33" s="13">
        <f>IF(B5="Vyberte typ posudku","",IF(B5="Posudek vedoucího bakalářské práce","Pracoviště vedoucího bakalářské práce:",IF(B5="Posudek oponenta bakalářské práce","Pracoviště oponenta bakalářské práce:",IF(B5="Posudek vedoucího diplomové práce","Pracoviště vedoucího diplomové práce:",IF(B5="Posudek oponenta diplomové práce","Pracoviště oponenta diplomové práce:")))))</f>
      </c>
      <c r="E33" s="42" t="s">
        <v>40</v>
      </c>
      <c r="F33" s="42"/>
    </row>
    <row r="34" spans="2:6" ht="21" customHeight="1">
      <c r="B34" s="51"/>
      <c r="C34" s="52"/>
      <c r="E34" s="42"/>
      <c r="F34" s="42"/>
    </row>
    <row r="35" spans="2:3" ht="15" customHeight="1">
      <c r="B35" s="43">
        <f>IF(B5="Vyberte typ posudku","",IF(B5="Posudek vedoucího bakalářské práce","",IF(B5="Posudek oponenta bakalářské práce","Čestně prohlašuji, že nejsem ve spřízněném vztahu k autorovi bakalářské práce.",IF(B5="Posudek vedoucího diplomové práce","",IF(B5="Posudek oponenta diplomové práce","Čestně prohlašuji, že nejsem ve spřízněném vztahu k autorovi diplomové práce.")))))</f>
      </c>
      <c r="C35" s="43"/>
    </row>
    <row r="36" ht="15" customHeight="1"/>
    <row r="37" spans="2:3" ht="18.75" customHeight="1">
      <c r="B37" s="24">
        <f ca="1">TODAY()</f>
        <v>43359</v>
      </c>
      <c r="C37" s="9"/>
    </row>
    <row r="38" ht="18.75" customHeight="1">
      <c r="C38" s="10">
        <f>IF(B5="Vyberte typ posudku","",IF(B5="Posudek vedoucího bakalářské práce","podpis vedoucího bakalářské práce",IF(B5="Posudek oponenta bakalářské práce","podpis oponenta bakalářské práce",IF(B5="Posudek vedoucího diplomové práce","podpis vedoucího diplomové práce",IF(B5="Posudek oponenta diplomové práce","podpis oponenta diplomové práce")))))</f>
      </c>
    </row>
  </sheetData>
  <sheetProtection sheet="1" objects="1" scenarios="1" formatRows="0" selectLockedCells="1"/>
  <mergeCells count="11">
    <mergeCell ref="E33:F34"/>
    <mergeCell ref="B35:C35"/>
    <mergeCell ref="E13:F13"/>
    <mergeCell ref="B7:C7"/>
    <mergeCell ref="B9:C9"/>
    <mergeCell ref="B32:C32"/>
    <mergeCell ref="B34:C34"/>
    <mergeCell ref="B29:C29"/>
    <mergeCell ref="B13:C13"/>
    <mergeCell ref="B11:C11"/>
    <mergeCell ref="E19:F20"/>
  </mergeCells>
  <dataValidations count="2">
    <dataValidation type="list" allowBlank="1" showInputMessage="1" showErrorMessage="1" sqref="B5">
      <formula1>nazevCZ</formula1>
    </dataValidation>
    <dataValidation type="whole" allowBlank="1" showInputMessage="1" showErrorMessage="1" error="Bodové hodnoty mohou být pouze celá čísla v intervalu 1 až 10." sqref="C15:C24">
      <formula1>0</formula1>
      <formula2>10</formula2>
    </dataValidation>
  </dataValidation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77" r:id="rId2"/>
  <colBreaks count="1" manualBreakCount="1">
    <brk id="4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8"/>
  <sheetViews>
    <sheetView showGridLines="0" showRowColHeaders="0" zoomScalePageLayoutView="0" workbookViewId="0" topLeftCell="A1">
      <selection activeCell="B5" sqref="B5"/>
    </sheetView>
  </sheetViews>
  <sheetFormatPr defaultColWidth="0" defaultRowHeight="18.75" customHeight="1" zeroHeight="1"/>
  <cols>
    <col min="1" max="1" width="3.8515625" style="1" customWidth="1"/>
    <col min="2" max="2" width="77.00390625" style="1" customWidth="1"/>
    <col min="3" max="3" width="27.8515625" style="1" customWidth="1"/>
    <col min="4" max="4" width="3.421875" style="1" customWidth="1"/>
    <col min="5" max="5" width="26.57421875" style="26" customWidth="1"/>
    <col min="6" max="6" width="8.8515625" style="26" customWidth="1"/>
    <col min="7" max="7" width="0.13671875" style="26" customWidth="1"/>
    <col min="8" max="19" width="0" style="26" hidden="1" customWidth="1"/>
    <col min="20" max="16384" width="9.140625" style="1" hidden="1" customWidth="1"/>
  </cols>
  <sheetData>
    <row r="1" ht="18.75" customHeight="1"/>
    <row r="2" spans="2:3" ht="18.75" customHeight="1">
      <c r="B2" s="11" t="s">
        <v>41</v>
      </c>
      <c r="C2" s="7"/>
    </row>
    <row r="3" spans="2:3" ht="18.75" customHeight="1">
      <c r="B3" s="12" t="s">
        <v>42</v>
      </c>
      <c r="C3" s="7"/>
    </row>
    <row r="4" spans="2:3" ht="18" customHeight="1">
      <c r="B4" s="6"/>
      <c r="C4" s="7"/>
    </row>
    <row r="5" spans="2:3" ht="29.25" customHeight="1">
      <c r="B5" s="25" t="s">
        <v>45</v>
      </c>
      <c r="C5" s="7"/>
    </row>
    <row r="6" ht="15" customHeight="1">
      <c r="B6" s="14">
        <f>IF(B5=data!B1,"",IF(OR(B5=data!B2,B5=data!B3),"Title of the Bachelor's thesis:","Title of the Master's thesis:"))</f>
      </c>
    </row>
    <row r="7" spans="2:3" ht="32.25" customHeight="1">
      <c r="B7" s="45"/>
      <c r="C7" s="46"/>
    </row>
    <row r="8" ht="21.75" customHeight="1">
      <c r="B8" s="15">
        <f>IF(B5=data!B1,"",IF(OR(B5=data!B2,B5=data!B3),"Author of the Bachelor's thesis: ","Author of the Master's thesis:"))</f>
      </c>
    </row>
    <row r="9" spans="2:3" ht="18.75" customHeight="1">
      <c r="B9" s="47"/>
      <c r="C9" s="48"/>
    </row>
    <row r="10" spans="2:3" ht="27" customHeight="1">
      <c r="B10" s="16">
        <f>IF(B5=data!B1,"",IF(OR(B5=data!B2,B5=data!B3),"Objectives of the Bachelor's thesis: ","Objectives of the Master's thesis:"))</f>
      </c>
      <c r="C10" s="8"/>
    </row>
    <row r="11" spans="2:3" ht="58.5" customHeight="1">
      <c r="B11" s="45"/>
      <c r="C11" s="54"/>
    </row>
    <row r="12" ht="13.5" customHeight="1" thickBot="1">
      <c r="B12" s="6"/>
    </row>
    <row r="13" spans="2:6" ht="18.75" customHeight="1">
      <c r="B13" s="55">
        <f>IF(B5=data!B1,"",IF(OR(B5=data!B2,B5=data!B3),"E V A L U A T I O N  O F  T H E  B A C H E L O R ' S  T H E S I S","E V A L U A T I O N  O F  T H E  M A S T E R ' S  T H E S I S"))</f>
      </c>
      <c r="C13" s="56"/>
      <c r="E13" s="44" t="s">
        <v>46</v>
      </c>
      <c r="F13" s="44"/>
    </row>
    <row r="14" spans="2:6" ht="18.75" customHeight="1" thickBot="1">
      <c r="B14" s="17" t="s">
        <v>78</v>
      </c>
      <c r="C14" s="18" t="s">
        <v>43</v>
      </c>
      <c r="E14" s="27" t="s">
        <v>62</v>
      </c>
      <c r="F14" s="28" t="s">
        <v>44</v>
      </c>
    </row>
    <row r="15" spans="2:6" ht="18.75" customHeight="1">
      <c r="B15" s="39" t="s">
        <v>67</v>
      </c>
      <c r="C15" s="20"/>
      <c r="E15" s="29" t="s">
        <v>72</v>
      </c>
      <c r="F15" s="30" t="s">
        <v>71</v>
      </c>
    </row>
    <row r="16" spans="2:6" ht="18.75" customHeight="1">
      <c r="B16" s="40" t="s">
        <v>52</v>
      </c>
      <c r="C16" s="22"/>
      <c r="E16" s="31" t="s">
        <v>63</v>
      </c>
      <c r="F16" s="30" t="s">
        <v>26</v>
      </c>
    </row>
    <row r="17" spans="2:6" ht="18.75" customHeight="1">
      <c r="B17" s="40" t="s">
        <v>53</v>
      </c>
      <c r="C17" s="22"/>
      <c r="E17" s="31" t="s">
        <v>64</v>
      </c>
      <c r="F17" s="30" t="s">
        <v>28</v>
      </c>
    </row>
    <row r="18" spans="2:6" ht="18.75" customHeight="1">
      <c r="B18" s="40" t="s">
        <v>68</v>
      </c>
      <c r="C18" s="22"/>
      <c r="E18" s="32" t="s">
        <v>65</v>
      </c>
      <c r="F18" s="33" t="s">
        <v>29</v>
      </c>
    </row>
    <row r="19" spans="2:6" ht="18.75" customHeight="1">
      <c r="B19" s="40" t="s">
        <v>54</v>
      </c>
      <c r="C19" s="22"/>
      <c r="E19" s="57" t="s">
        <v>73</v>
      </c>
      <c r="F19" s="57"/>
    </row>
    <row r="20" spans="2:6" ht="18.75" customHeight="1">
      <c r="B20" s="40" t="s">
        <v>55</v>
      </c>
      <c r="C20" s="22"/>
      <c r="E20" s="58"/>
      <c r="F20" s="58"/>
    </row>
    <row r="21" spans="2:6" ht="18.75" customHeight="1">
      <c r="B21" s="40" t="s">
        <v>56</v>
      </c>
      <c r="C21" s="22"/>
      <c r="E21" s="27" t="s">
        <v>50</v>
      </c>
      <c r="F21" s="28" t="s">
        <v>44</v>
      </c>
    </row>
    <row r="22" spans="2:6" ht="18.75" customHeight="1">
      <c r="B22" s="40" t="s">
        <v>57</v>
      </c>
      <c r="C22" s="22"/>
      <c r="E22" s="34" t="s">
        <v>47</v>
      </c>
      <c r="F22" s="35" t="s">
        <v>6</v>
      </c>
    </row>
    <row r="23" spans="2:6" ht="18.75" customHeight="1">
      <c r="B23" s="40" t="s">
        <v>58</v>
      </c>
      <c r="C23" s="22"/>
      <c r="E23" s="34" t="s">
        <v>48</v>
      </c>
      <c r="F23" s="35" t="s">
        <v>7</v>
      </c>
    </row>
    <row r="24" spans="2:6" ht="18.75" customHeight="1" thickBot="1">
      <c r="B24" s="41" t="s">
        <v>59</v>
      </c>
      <c r="C24" s="22"/>
      <c r="E24" s="34" t="s">
        <v>49</v>
      </c>
      <c r="F24" s="35" t="s">
        <v>8</v>
      </c>
    </row>
    <row r="25" spans="2:6" ht="18.75" customHeight="1">
      <c r="B25" s="2" t="s">
        <v>60</v>
      </c>
      <c r="C25" s="3">
        <f>SUM(Body)</f>
        <v>0</v>
      </c>
      <c r="E25" s="32" t="s">
        <v>51</v>
      </c>
      <c r="F25" s="36" t="s">
        <v>9</v>
      </c>
    </row>
    <row r="26" spans="2:3" ht="18.75" customHeight="1" thickBot="1">
      <c r="B26" s="4" t="s">
        <v>61</v>
      </c>
      <c r="C26" s="5">
        <f>IF(AND(C15&lt;&gt;"",C16&lt;&gt;"",C17&lt;&gt;"",C18&lt;&gt;"",C19&lt;&gt;"",C20&lt;&gt;"",C21&lt;&gt;"",C22&lt;&gt;"",C23&lt;&gt;"",C24&lt;&gt;""),IF(OR(COUNTIF(Body,0)&gt;0,COUNTIF(Body,1)&gt;0,COUNTIF(Body,2)&gt;0),E25,IF(C25&gt;=90,E22,IF(C25&gt;=75,E23,IF(C25&gt;=60,E24,E25)))),"")</f>
      </c>
    </row>
    <row r="27" ht="9.75" customHeight="1"/>
    <row r="28" ht="18.75" customHeight="1">
      <c r="B28" s="13" t="s">
        <v>79</v>
      </c>
    </row>
    <row r="29" spans="2:5" ht="289.5" customHeight="1">
      <c r="B29" s="53"/>
      <c r="C29" s="54"/>
      <c r="E29" s="37" t="str">
        <f>"Overall evaluation should be 150-200 words long. Word count: "&amp;IF(B29="",0,(LEN(TRIM(B29))-LEN(SUBSTITUTE(TRIM(B29)," ",""))+1))</f>
        <v>Overall evaluation should be 150-200 words long. Word count: 0</v>
      </c>
    </row>
    <row r="30" ht="14.25" customHeight="1"/>
    <row r="31" ht="12.75" customHeight="1">
      <c r="B31" s="13">
        <f>IF(B5=data!B1,"",IF(B5=data!B2,"Name of the Bachelor's thesis supervisor:",IF(B5=data!B3,"Name of the Bachelor's thesis opponent:",IF(B5=data!B4,"Name of the Master's thesis supervisor:",IF(B5=data!B5,"Name of the Master's thesis opponent:")))))</f>
      </c>
    </row>
    <row r="32" spans="2:3" ht="21" customHeight="1">
      <c r="B32" s="49"/>
      <c r="C32" s="50"/>
    </row>
    <row r="33" spans="2:6" ht="25.5" customHeight="1">
      <c r="B33" s="13">
        <f>IF(B5=data!B1,"",IF(B5=data!B2,"Occupation of the Bachelor's thesis supervisor:",IF(B5=data!B3,"Occupation of the Bachelor's thesis opponent:",IF(B5=data!B4,"Occupation of the Master's thesis supervisor:",IF(B5=data!B5,"Occupation of the Master's thesis opponent:")))))</f>
      </c>
      <c r="E33" s="42" t="s">
        <v>66</v>
      </c>
      <c r="F33" s="42"/>
    </row>
    <row r="34" spans="2:6" ht="21" customHeight="1">
      <c r="B34" s="51"/>
      <c r="C34" s="52"/>
      <c r="E34" s="42"/>
      <c r="F34" s="42"/>
    </row>
    <row r="35" spans="2:3" ht="15" customHeight="1">
      <c r="B35" s="43">
        <f>IF(B5=data!B1,"",IF(B5=data!B2,"",IF(B5=data!B3,"I honestly declare that I am not in any allied relationship with the author of this Bachelor's thesis.",IF(B5=data!B4,"",IF(B5=data!B5,"I honestly declare that I am not in any allied relationship with the author of this Master's thesis.")))))</f>
      </c>
      <c r="C35" s="43"/>
    </row>
    <row r="36" ht="15" customHeight="1"/>
    <row r="37" spans="2:3" ht="18.75" customHeight="1">
      <c r="B37" s="38">
        <f ca="1">TODAY()</f>
        <v>43359</v>
      </c>
      <c r="C37" s="9"/>
    </row>
    <row r="38" ht="18.75" customHeight="1">
      <c r="C38" s="10">
        <f>IF(B5=data!B1,"",IF(B5=data!B2,"Signature of the Bachelor's thesis supervisor",IF(B5=data!B3,"Signature of the Bachelor's thesis opponent",IF(B5=data!B4,"Signature of the Master's thesis supervisor",IF(B5=data!B5,"Signature of the Master's thesis opponent")))))</f>
      </c>
    </row>
  </sheetData>
  <sheetProtection sheet="1" objects="1" scenarios="1" formatRows="0" selectLockedCells="1"/>
  <mergeCells count="11">
    <mergeCell ref="E19:F20"/>
    <mergeCell ref="B7:C7"/>
    <mergeCell ref="B9:C9"/>
    <mergeCell ref="B11:C11"/>
    <mergeCell ref="B13:C13"/>
    <mergeCell ref="E13:F13"/>
    <mergeCell ref="B29:C29"/>
    <mergeCell ref="B32:C32"/>
    <mergeCell ref="E33:F34"/>
    <mergeCell ref="B34:C34"/>
    <mergeCell ref="B35:C35"/>
  </mergeCells>
  <dataValidations count="2">
    <dataValidation type="whole" allowBlank="1" showInputMessage="1" showErrorMessage="1" error="Bodové hodnoty mohou být pouze celá čísla v intervalu 1 až 10." sqref="C15:C24">
      <formula1>0</formula1>
      <formula2>10</formula2>
    </dataValidation>
    <dataValidation type="list" allowBlank="1" showInputMessage="1" showErrorMessage="1" sqref="B5">
      <formula1>nazevEN</formula1>
    </dataValidation>
  </dataValidation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77" r:id="rId2"/>
  <colBreaks count="1" manualBreakCount="1">
    <brk id="4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28125" style="0" bestFit="1" customWidth="1"/>
    <col min="2" max="2" width="27.8515625" style="0" bestFit="1" customWidth="1"/>
  </cols>
  <sheetData>
    <row r="1" spans="1:2" ht="14.25">
      <c r="A1" t="s">
        <v>37</v>
      </c>
      <c r="B1" t="s">
        <v>45</v>
      </c>
    </row>
    <row r="2" spans="1:2" ht="14.25">
      <c r="A2" t="s">
        <v>23</v>
      </c>
      <c r="B2" t="s">
        <v>69</v>
      </c>
    </row>
    <row r="3" spans="1:2" ht="14.25">
      <c r="A3" t="s">
        <v>34</v>
      </c>
      <c r="B3" t="s">
        <v>76</v>
      </c>
    </row>
    <row r="4" spans="1:2" ht="14.25">
      <c r="A4" t="s">
        <v>35</v>
      </c>
      <c r="B4" t="s">
        <v>70</v>
      </c>
    </row>
    <row r="5" spans="1:2" ht="14.25">
      <c r="A5" t="s">
        <v>36</v>
      </c>
      <c r="B5" t="s">
        <v>77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kvalifikační práce</dc:title>
  <dc:subject/>
  <dc:creator>Anet</dc:creator>
  <cp:keywords/>
  <dc:description/>
  <cp:lastModifiedBy>Anet</cp:lastModifiedBy>
  <cp:lastPrinted>2013-06-24T07:45:22Z</cp:lastPrinted>
  <dcterms:created xsi:type="dcterms:W3CDTF">2010-05-20T06:37:19Z</dcterms:created>
  <dcterms:modified xsi:type="dcterms:W3CDTF">2018-09-16T13:44:36Z</dcterms:modified>
  <cp:category/>
  <cp:version/>
  <cp:contentType/>
  <cp:contentStatus/>
</cp:coreProperties>
</file>